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/>
  </bookViews>
  <sheets>
    <sheet name="2022" sheetId="2" r:id="rId1"/>
  </sheets>
  <definedNames>
    <definedName name="_xlnm.Print_Titles" localSheetId="0">'2022'!$5:$7</definedName>
  </definedNames>
  <calcPr calcId="145621"/>
</workbook>
</file>

<file path=xl/calcChain.xml><?xml version="1.0" encoding="utf-8"?>
<calcChain xmlns="http://schemas.openxmlformats.org/spreadsheetml/2006/main">
  <c r="G86" i="2" l="1"/>
  <c r="F86" i="2"/>
  <c r="D86" i="2"/>
  <c r="C86" i="2"/>
  <c r="H78" i="2" l="1"/>
  <c r="E103" i="2"/>
  <c r="G102" i="2"/>
  <c r="G104" i="2" s="1"/>
  <c r="F102" i="2"/>
  <c r="F104" i="2" s="1"/>
  <c r="D102" i="2"/>
  <c r="C102" i="2"/>
  <c r="C104" i="2" s="1"/>
  <c r="E99" i="2"/>
  <c r="G98" i="2"/>
  <c r="G100" i="2" s="1"/>
  <c r="F98" i="2"/>
  <c r="F100" i="2" s="1"/>
  <c r="D98" i="2"/>
  <c r="C98" i="2"/>
  <c r="C100" i="2" s="1"/>
  <c r="D71" i="2"/>
  <c r="C71" i="2"/>
  <c r="E72" i="2"/>
  <c r="D54" i="2"/>
  <c r="C54" i="2"/>
  <c r="E53" i="2"/>
  <c r="E50" i="2"/>
  <c r="E102" i="2" l="1"/>
  <c r="D104" i="2"/>
  <c r="E104" i="2" s="1"/>
  <c r="E98" i="2"/>
  <c r="D100" i="2"/>
  <c r="E100" i="2" s="1"/>
  <c r="G14" i="2"/>
  <c r="F14" i="2"/>
  <c r="D14" i="2"/>
  <c r="C14" i="2"/>
  <c r="H24" i="2" l="1"/>
  <c r="H11" i="2"/>
  <c r="H16" i="2" l="1"/>
  <c r="G9" i="2"/>
  <c r="F9" i="2"/>
  <c r="D30" i="2"/>
  <c r="C30" i="2"/>
  <c r="E32" i="2"/>
  <c r="E31" i="2"/>
  <c r="E16" i="2"/>
  <c r="E10" i="2"/>
  <c r="E11" i="2"/>
  <c r="D9" i="2"/>
  <c r="C9" i="2"/>
  <c r="E95" i="2"/>
  <c r="G94" i="2"/>
  <c r="F94" i="2"/>
  <c r="F96" i="2" s="1"/>
  <c r="D94" i="2"/>
  <c r="C94" i="2"/>
  <c r="C96" i="2" s="1"/>
  <c r="H43" i="2"/>
  <c r="H46" i="2"/>
  <c r="F41" i="2"/>
  <c r="E42" i="2"/>
  <c r="D41" i="2"/>
  <c r="C41" i="2"/>
  <c r="E94" i="2" l="1"/>
  <c r="D96" i="2"/>
  <c r="E96" i="2" s="1"/>
  <c r="G96" i="2"/>
  <c r="E41" i="2"/>
  <c r="G71" i="2"/>
  <c r="F71" i="2"/>
  <c r="E71" i="2" l="1"/>
  <c r="E77" i="2"/>
  <c r="E78" i="2"/>
  <c r="E70" i="2"/>
  <c r="E27" i="2"/>
  <c r="E91" i="2"/>
  <c r="G90" i="2"/>
  <c r="F90" i="2"/>
  <c r="F92" i="2" s="1"/>
  <c r="D90" i="2"/>
  <c r="D92" i="2" s="1"/>
  <c r="C90" i="2"/>
  <c r="C92" i="2" s="1"/>
  <c r="E90" i="2" l="1"/>
  <c r="E92" i="2"/>
  <c r="G92" i="2"/>
  <c r="H87" i="2"/>
  <c r="H75" i="2" l="1"/>
  <c r="G75" i="2"/>
  <c r="F75" i="2"/>
  <c r="D75" i="2"/>
  <c r="C75" i="2"/>
  <c r="D79" i="2" l="1"/>
  <c r="F79" i="2"/>
  <c r="G79" i="2"/>
  <c r="H71" i="2"/>
  <c r="C79" i="2"/>
  <c r="E74" i="2"/>
  <c r="E68" i="2"/>
  <c r="H22" i="2"/>
  <c r="H14" i="2"/>
  <c r="H79" i="2" l="1"/>
  <c r="E79" i="2"/>
  <c r="C88" i="2"/>
  <c r="E87" i="2"/>
  <c r="H86" i="2" l="1"/>
  <c r="G54" i="2"/>
  <c r="F54" i="2"/>
  <c r="D20" i="2"/>
  <c r="D28" i="2" s="1"/>
  <c r="C20" i="2"/>
  <c r="C28" i="2" s="1"/>
  <c r="E82" i="2"/>
  <c r="E83" i="2"/>
  <c r="E81" i="2"/>
  <c r="G84" i="2"/>
  <c r="F84" i="2"/>
  <c r="D84" i="2"/>
  <c r="C84" i="2"/>
  <c r="G17" i="2"/>
  <c r="F17" i="2"/>
  <c r="D17" i="2"/>
  <c r="C17" i="2"/>
  <c r="G12" i="2"/>
  <c r="F12" i="2"/>
  <c r="D12" i="2"/>
  <c r="C12" i="2"/>
  <c r="H17" i="2" l="1"/>
  <c r="E84" i="2"/>
  <c r="H61" i="2"/>
  <c r="H60" i="2"/>
  <c r="H59" i="2"/>
  <c r="H38" i="2"/>
  <c r="H36" i="2"/>
  <c r="H9" i="2"/>
  <c r="E14" i="2"/>
  <c r="E19" i="2"/>
  <c r="E20" i="2"/>
  <c r="E21" i="2"/>
  <c r="E22" i="2"/>
  <c r="E23" i="2"/>
  <c r="E24" i="2"/>
  <c r="E25" i="2"/>
  <c r="E26" i="2"/>
  <c r="E30" i="2"/>
  <c r="E35" i="2"/>
  <c r="E36" i="2"/>
  <c r="E37" i="2"/>
  <c r="E38" i="2"/>
  <c r="E43" i="2"/>
  <c r="E44" i="2"/>
  <c r="E45" i="2"/>
  <c r="E46" i="2"/>
  <c r="E49" i="2"/>
  <c r="E51" i="2"/>
  <c r="E52" i="2"/>
  <c r="E57" i="2"/>
  <c r="E58" i="2"/>
  <c r="E59" i="2"/>
  <c r="E60" i="2"/>
  <c r="E61" i="2"/>
  <c r="E64" i="2"/>
  <c r="E65" i="2"/>
  <c r="E69" i="2"/>
  <c r="E73" i="2"/>
  <c r="E76" i="2"/>
  <c r="E75" i="2" s="1"/>
  <c r="E9" i="2"/>
  <c r="G66" i="2"/>
  <c r="F66" i="2"/>
  <c r="G62" i="2"/>
  <c r="F62" i="2"/>
  <c r="G39" i="2"/>
  <c r="F39" i="2"/>
  <c r="G33" i="2"/>
  <c r="F33" i="2"/>
  <c r="G20" i="2"/>
  <c r="G28" i="2" s="1"/>
  <c r="F20" i="2"/>
  <c r="F28" i="2" s="1"/>
  <c r="D66" i="2"/>
  <c r="C66" i="2"/>
  <c r="D62" i="2"/>
  <c r="C62" i="2"/>
  <c r="D47" i="2"/>
  <c r="C47" i="2"/>
  <c r="D39" i="2"/>
  <c r="C39" i="2"/>
  <c r="D33" i="2"/>
  <c r="C33" i="2"/>
  <c r="C105" i="2" l="1"/>
  <c r="H28" i="2"/>
  <c r="H62" i="2"/>
  <c r="E12" i="2"/>
  <c r="E28" i="2"/>
  <c r="E17" i="2"/>
  <c r="E33" i="2"/>
  <c r="E54" i="2"/>
  <c r="E66" i="2"/>
  <c r="H12" i="2"/>
  <c r="H39" i="2"/>
  <c r="E39" i="2"/>
  <c r="E47" i="2"/>
  <c r="E62" i="2"/>
  <c r="H20" i="2"/>
  <c r="E86" i="2" l="1"/>
  <c r="D88" i="2"/>
  <c r="D105" i="2" s="1"/>
  <c r="F88" i="2"/>
  <c r="G88" i="2"/>
  <c r="E105" i="2" l="1"/>
  <c r="H88" i="2"/>
  <c r="E88" i="2"/>
  <c r="F47" i="2"/>
  <c r="F105" i="2" s="1"/>
  <c r="G41" i="2"/>
  <c r="G47" i="2" s="1"/>
  <c r="H47" i="2" l="1"/>
  <c r="G105" i="2"/>
  <c r="H105" i="2" s="1"/>
  <c r="H41" i="2"/>
</calcChain>
</file>

<file path=xl/sharedStrings.xml><?xml version="1.0" encoding="utf-8"?>
<sst xmlns="http://schemas.openxmlformats.org/spreadsheetml/2006/main" count="155" uniqueCount="72">
  <si>
    <t>Всего</t>
  </si>
  <si>
    <t>Обеспечение управления муниципальной  программой</t>
  </si>
  <si>
    <t>Отдельные мероприятия муниципальной программы</t>
  </si>
  <si>
    <t>Муниципальная программа муниципального образования Курганинский район «Развитие образования»</t>
  </si>
  <si>
    <t>Наименование муниципальной программы/подпрограммы</t>
  </si>
  <si>
    <t>Муниципальная программа муниципального образования Курганинский район «Развитие культуры»</t>
  </si>
  <si>
    <t>Муниципальная программа муниципального образования Курганинский район «Развитие физической культуры и спорта»</t>
  </si>
  <si>
    <t>Подпрограмма "Развитие физической культуры и массового спорта"</t>
  </si>
  <si>
    <t>Подпрограмма "Развитие спорта высших достижений и системы подготовки спортивного резерва"</t>
  </si>
  <si>
    <t>Подпрограмма "Развитие детско-юношеского спорта"</t>
  </si>
  <si>
    <t>Муниципальная программа муниципального образования Курганинский район «Молодежь Курганинского района»</t>
  </si>
  <si>
    <t>Муниципальная программа муниципального образования Курганинский район «Социальная поддержка граждан»</t>
  </si>
  <si>
    <t>Подпрограмма "Развитие мер социальной поддержки отдельных категорий граждан"</t>
  </si>
  <si>
    <t>Подпрограмма "Совершенствование социальной поддержки семьи и детей в Курганинском районе"</t>
  </si>
  <si>
    <t>Подпрограмма "Муниципальная поддержка социально ориентированных некоммерческих организаций в Курганинском районе"</t>
  </si>
  <si>
    <t>Муниципальная программа муниципального образования Курганинский район «Дети Курганинского района»</t>
  </si>
  <si>
    <t>Муниципальная программа муниципального образования Курганинский район «Обеспечение безопасности населения»</t>
  </si>
  <si>
    <t>Подпрограмма "Мероприятия по предупреждению и ликвидации чрезвычайных ситуаций, стихийных бедствий и их последствий в  муниципальном образовании Курганинский район"</t>
  </si>
  <si>
    <t>Подпрограмма "Мероприятия по подготовке населения и организаций к действиям в чрезвычайной ситуации мирного и военного времени"</t>
  </si>
  <si>
    <t>Подпрограмма "Система комплексного обеспечения безопасности жизнедеятельности муниципального образования Курганинский район"</t>
  </si>
  <si>
    <t>Подпрограмма "Профилактика терроризма и экстремизма в Курганинском районе"</t>
  </si>
  <si>
    <t>Муниципальная программа муниципального образования Курганинский район «Развитие сельского хозяйства и регулирование рынков сельскохозяйственной продукции, сырья и продовольствия на территории муниципального образования Курганинский район»</t>
  </si>
  <si>
    <t>Подпрограмма "Стимулирование работы агропромышленного комплекса на территории муниципального образования Курганинский район"</t>
  </si>
  <si>
    <t>Подпрограмма "Стимулирование работы отрасли растениеводства на территории муниципального образования Курганинский район"</t>
  </si>
  <si>
    <t>Подпрограмма "Стимулирование работы отрасли животноводства на территории муниципального образования Курганинский район"</t>
  </si>
  <si>
    <t>Подпрограмма "Развитие малых форм хозяйствования в агропромышленном комплексе муниципального образования Курганинский район"</t>
  </si>
  <si>
    <t>Подпрограмма "Обеспечение эпизоотического, ветеринарно-санитарного благополучия в Курганинском районе"</t>
  </si>
  <si>
    <t>Муниципальная целевая программа муниципального образования Курганинский район «Экономическое развитие и инновационная экономика»</t>
  </si>
  <si>
    <t>Подпрограмма "Формирование и продвижение экономически и инвестиционно привлекательного образа Курганинского района"</t>
  </si>
  <si>
    <t>Подпрограмма "Государственная поддержка малого и среднего предпринимательства в Курганинском районе"</t>
  </si>
  <si>
    <t>Подпрограмма "Строительство, реконструкция, капитальный ремонт, ремонт и содержание автомобильных дорог местного значения общего пользования муниципального района"</t>
  </si>
  <si>
    <t>Подпрограмма "Жилищное хозяйство. Капитальный ремонт и содержание общего имущества многоквартирных домов, в которых имеются помещения муниципального жилищного фонда"</t>
  </si>
  <si>
    <t>Подпрограмма "Обеспечение безопасности дорожного движения"</t>
  </si>
  <si>
    <t>Исполнено, %</t>
  </si>
  <si>
    <t>Наименование координатора/участника программы/подпрограммы</t>
  </si>
  <si>
    <t>Управление образования администрации муниципального образования Курганинский район</t>
  </si>
  <si>
    <t>Администрация муниципального образования Курганинский район</t>
  </si>
  <si>
    <t>Отдел культуры администрации муниципального образования Курганинский район</t>
  </si>
  <si>
    <t>Отдел физической культуры и спорта администрации муниципального образования Курганинский район</t>
  </si>
  <si>
    <t>Итого по муниципальной программе</t>
  </si>
  <si>
    <t>Всего по подпрограмме</t>
  </si>
  <si>
    <t>Отдел по делам молодежи администрации муниципального образования Курганинский район</t>
  </si>
  <si>
    <t>Отдел по вопросам семьи и детства администрации муниципального образования Курганинский район</t>
  </si>
  <si>
    <t>Управление имущественных отношений администрации муниципального образования Курганинский район</t>
  </si>
  <si>
    <t>В том числе средства краевого бюджета</t>
  </si>
  <si>
    <t>ВСЕГО ПО МУНИЦИПАЛЬНЫМ ПРОГРАММАМ</t>
  </si>
  <si>
    <t>Муниципальная программа муниципального образования Курганинский район «Управление муниципальными финансами муниципального образования Курганинский район»</t>
  </si>
  <si>
    <t>Совершенствование межбюджетных отношений в муниципальном образовании Курганинский район</t>
  </si>
  <si>
    <t>Управление муниципальным долгом муниципального образования Курганинский район</t>
  </si>
  <si>
    <t xml:space="preserve">Формирование единой финансово-бюджетной политики муниципального образования Курганинский район и обеспечение сбалансированности бюджета муниципального образования Курганинский район </t>
  </si>
  <si>
    <t>Финансовое управление администрации муниципального образования Курганинский район</t>
  </si>
  <si>
    <t>Подпрограмма "Внесение изменений в документы территориального планирования и градостроительного зонирования сельских поселений Курганинского района. Подготовка документации по планировке территорий сельских поселений Курганинского района"</t>
  </si>
  <si>
    <t>Адресная помощь специалистам и спортсменам муниципального образования Курганинский район, попавшим в трудную жизненную ситуацию</t>
  </si>
  <si>
    <t xml:space="preserve"> </t>
  </si>
  <si>
    <t>Муниципальная программа муниципального образования Курганинский район "Доступная среда"</t>
  </si>
  <si>
    <t>Подпрограмма "Развитие и поддержка организаций спортивной направленности"</t>
  </si>
  <si>
    <t>Всего:</t>
  </si>
  <si>
    <t>Подпрограмма "Обеспечение отрасли физической культуры Курганинского района высококвалифицированными кадрами"</t>
  </si>
  <si>
    <t>Подпрограмма "Мероприятия в области обращения с твердыми коммунальными отходами на территории муниципального образования Курганинский район "</t>
  </si>
  <si>
    <t>Подпрограмма "Развитие коммунального хозяйства Курганинского района"</t>
  </si>
  <si>
    <t>Подпрограмма "Укрепление правопорядка, профилактика правонарушений, усиление борьбы с преступностью в Курганинском районе"</t>
  </si>
  <si>
    <t>Муниципальная программа муниципального образования Курганинский район «Поддержка и развитие казачества в муниципальном образовании Курганинский район»</t>
  </si>
  <si>
    <t>Муниципальная программа муниципального образования Курганинский район «Развитие информатизации в администрации муниципального образования Курганинский район»</t>
  </si>
  <si>
    <t>Муниципальная программы муниципального образования Курганинский район "Развитие жилищно-коммунального и дорожного хозяйства, архитектуры"</t>
  </si>
  <si>
    <t>Муниципальная программа муниципального образования Курганинский район «Укрепление материально-технической базы архива администрации муниципального образования Курганинский район»</t>
  </si>
  <si>
    <t>Муниципальная программа муниципального образования Курганинский район "Обеспечение жильем молодых семей на территории муниципального образования Курганинский район"</t>
  </si>
  <si>
    <t>Уточненная сводная бюджетная роспись на 31.03.2024 г., рублей</t>
  </si>
  <si>
    <t xml:space="preserve">Исполнено на 31.03.2024 г., рублей </t>
  </si>
  <si>
    <t>Информация о кассовом исполнении муниципальных программ муниципального образования Курганинский район за 1 квартал 2024 года</t>
  </si>
  <si>
    <t xml:space="preserve">М.Н. Любакова </t>
  </si>
  <si>
    <t>Заместитель главы муниципального образования Курганинский район, начальник ФУ</t>
  </si>
  <si>
    <t>Исп. Быльская К.Ю.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</si>
</sst>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0000000"/>
    <numFmt numFmtId="166" formatCode="0000"/>
    <numFmt numFmtId="167" formatCode="000\.00\.000\.0"/>
    <numFmt numFmtId="168" formatCode="#,##0.00_ ;[Red]\-#,##0.00\ "/>
    <numFmt numFmtId="169" formatCode="#,##0.0_ ;[Red]\-#,##0.0\ "/>
    <numFmt numFmtId="170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/>
    <xf numFmtId="0" fontId="3" fillId="0" borderId="0" xfId="1" applyFont="1"/>
    <xf numFmtId="0" fontId="1" fillId="0" borderId="0" xfId="1" applyAlignment="1" applyProtection="1">
      <alignment wrapText="1"/>
      <protection hidden="1"/>
    </xf>
    <xf numFmtId="0" fontId="1" fillId="0" borderId="0" xfId="1" applyAlignment="1">
      <alignment wrapText="1"/>
    </xf>
    <xf numFmtId="0" fontId="1" fillId="0" borderId="0" xfId="1" applyAlignment="1">
      <alignment horizontal="left" wrapText="1"/>
    </xf>
    <xf numFmtId="0" fontId="1" fillId="0" borderId="0" xfId="1" applyAlignment="1" applyProtection="1">
      <alignment horizontal="left" wrapText="1"/>
      <protection hidden="1"/>
    </xf>
    <xf numFmtId="168" fontId="1" fillId="0" borderId="0" xfId="1" applyNumberForma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protection hidden="1"/>
    </xf>
    <xf numFmtId="17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protection hidden="1"/>
    </xf>
    <xf numFmtId="170" fontId="2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40" fontId="2" fillId="0" borderId="1" xfId="1" applyNumberFormat="1" applyFont="1" applyFill="1" applyBorder="1" applyAlignment="1" applyProtection="1">
      <alignment horizontal="right"/>
      <protection hidden="1"/>
    </xf>
    <xf numFmtId="167" fontId="3" fillId="0" borderId="2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1" xfId="1" applyNumberFormat="1" applyFont="1" applyFill="1" applyBorder="1" applyAlignment="1" applyProtection="1">
      <alignment horizontal="right"/>
      <protection hidden="1"/>
    </xf>
    <xf numFmtId="167" fontId="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3"/>
    <xf numFmtId="165" fontId="3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3" fillId="2" borderId="1" xfId="1" applyNumberFormat="1" applyFont="1" applyFill="1" applyBorder="1" applyAlignment="1" applyProtection="1">
      <protection hidden="1"/>
    </xf>
    <xf numFmtId="167" fontId="1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center" wrapText="1"/>
    </xf>
    <xf numFmtId="0" fontId="2" fillId="0" borderId="7" xfId="1" applyNumberFormat="1" applyFont="1" applyFill="1" applyBorder="1" applyAlignment="1" applyProtection="1">
      <alignment horizontal="center" vertical="top" wrapText="1"/>
      <protection hidden="1"/>
    </xf>
    <xf numFmtId="0" fontId="2" fillId="0" borderId="8" xfId="1" applyNumberFormat="1" applyFont="1" applyFill="1" applyBorder="1" applyAlignment="1" applyProtection="1">
      <alignment horizontal="center" vertical="top" wrapText="1"/>
      <protection hidden="1"/>
    </xf>
    <xf numFmtId="167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7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Font="1" applyBorder="1" applyAlignment="1" applyProtection="1">
      <alignment horizontal="center" vertical="top" wrapText="1"/>
      <protection hidden="1"/>
    </xf>
    <xf numFmtId="0" fontId="2" fillId="0" borderId="6" xfId="1" applyNumberFormat="1" applyFont="1" applyFill="1" applyBorder="1" applyAlignment="1" applyProtection="1">
      <alignment horizontal="center" vertical="top" wrapText="1"/>
      <protection hidden="1"/>
    </xf>
    <xf numFmtId="0" fontId="2" fillId="0" borderId="5" xfId="1" applyNumberFormat="1" applyFont="1" applyFill="1" applyBorder="1" applyAlignment="1" applyProtection="1">
      <alignment horizontal="center" vertical="top" wrapText="1"/>
      <protection hidden="1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0" fontId="2" fillId="0" borderId="3" xfId="1" applyNumberFormat="1" applyFont="1" applyFill="1" applyBorder="1" applyAlignment="1" applyProtection="1">
      <alignment horizontal="left" wrapText="1"/>
      <protection hidden="1"/>
    </xf>
    <xf numFmtId="167" fontId="3" fillId="0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5" xfId="1" applyNumberFormat="1" applyFont="1" applyFill="1" applyBorder="1" applyAlignment="1" applyProtection="1">
      <alignment horizontal="left" vertical="center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12"/>
  <sheetViews>
    <sheetView showGridLines="0" tabSelected="1" workbookViewId="0">
      <selection activeCell="H11" sqref="H11"/>
    </sheetView>
  </sheetViews>
  <sheetFormatPr defaultRowHeight="12.75" x14ac:dyDescent="0.2"/>
  <cols>
    <col min="1" max="1" width="28.42578125" style="6" customWidth="1"/>
    <col min="2" max="2" width="39.5703125" style="7" customWidth="1"/>
    <col min="3" max="3" width="17.28515625" style="1" bestFit="1" customWidth="1"/>
    <col min="4" max="4" width="16.7109375" style="1" customWidth="1"/>
    <col min="5" max="5" width="12" style="1" customWidth="1"/>
    <col min="6" max="6" width="17.28515625" style="1" bestFit="1" customWidth="1"/>
    <col min="7" max="7" width="16.7109375" style="1" bestFit="1" customWidth="1"/>
    <col min="8" max="8" width="13.140625" style="1" customWidth="1"/>
    <col min="9" max="16384" width="9.140625" style="1"/>
  </cols>
  <sheetData>
    <row r="1" spans="1:8" ht="14.25" customHeight="1" x14ac:dyDescent="0.2">
      <c r="G1" s="28"/>
    </row>
    <row r="2" spans="1:8" ht="14.25" customHeight="1" x14ac:dyDescent="0.2">
      <c r="G2" s="28"/>
    </row>
    <row r="3" spans="1:8" ht="14.25" customHeight="1" x14ac:dyDescent="0.2">
      <c r="A3" s="34" t="s">
        <v>68</v>
      </c>
      <c r="B3" s="34"/>
      <c r="C3" s="34"/>
      <c r="D3" s="34"/>
      <c r="E3" s="34"/>
      <c r="F3" s="34"/>
      <c r="G3" s="34"/>
      <c r="H3" s="34"/>
    </row>
    <row r="5" spans="1:8" ht="15" customHeight="1" x14ac:dyDescent="0.2">
      <c r="A5" s="35" t="s">
        <v>4</v>
      </c>
      <c r="B5" s="49" t="s">
        <v>34</v>
      </c>
      <c r="C5" s="49" t="s">
        <v>66</v>
      </c>
      <c r="D5" s="49" t="s">
        <v>67</v>
      </c>
      <c r="E5" s="49" t="s">
        <v>33</v>
      </c>
      <c r="F5" s="48" t="s">
        <v>44</v>
      </c>
      <c r="G5" s="48"/>
      <c r="H5" s="48"/>
    </row>
    <row r="6" spans="1:8" ht="81" customHeight="1" x14ac:dyDescent="0.2">
      <c r="A6" s="36"/>
      <c r="B6" s="50"/>
      <c r="C6" s="50"/>
      <c r="D6" s="50"/>
      <c r="E6" s="50"/>
      <c r="F6" s="23" t="s">
        <v>66</v>
      </c>
      <c r="G6" s="23" t="s">
        <v>67</v>
      </c>
      <c r="H6" s="23" t="s">
        <v>33</v>
      </c>
    </row>
    <row r="7" spans="1:8" ht="13.5" customHeight="1" x14ac:dyDescent="0.2">
      <c r="A7" s="10">
        <v>1</v>
      </c>
      <c r="B7" s="10">
        <v>2</v>
      </c>
      <c r="C7" s="11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">
      <c r="A8" s="40" t="s">
        <v>3</v>
      </c>
      <c r="B8" s="41"/>
      <c r="C8" s="41"/>
      <c r="D8" s="41"/>
      <c r="E8" s="41"/>
      <c r="F8" s="41"/>
      <c r="G8" s="41"/>
      <c r="H8" s="42"/>
    </row>
    <row r="9" spans="1:8" s="4" customFormat="1" ht="25.5" x14ac:dyDescent="0.2">
      <c r="A9" s="13" t="s">
        <v>2</v>
      </c>
      <c r="B9" s="14" t="s">
        <v>0</v>
      </c>
      <c r="C9" s="15">
        <f>C10+C11</f>
        <v>1865188400</v>
      </c>
      <c r="D9" s="15">
        <f>D10+D11</f>
        <v>381913500.16000003</v>
      </c>
      <c r="E9" s="16">
        <f>D9/C9*100</f>
        <v>20.475867218560872</v>
      </c>
      <c r="F9" s="15">
        <f>F10+F11</f>
        <v>1318141600</v>
      </c>
      <c r="G9" s="15">
        <f>G10+G11</f>
        <v>288681054.01999998</v>
      </c>
      <c r="H9" s="17">
        <f>G9/F9*100</f>
        <v>21.900610224273322</v>
      </c>
    </row>
    <row r="10" spans="1:8" s="4" customFormat="1" ht="25.5" x14ac:dyDescent="0.2">
      <c r="A10" s="25"/>
      <c r="B10" s="14" t="s">
        <v>36</v>
      </c>
      <c r="C10" s="15">
        <v>2800</v>
      </c>
      <c r="D10" s="15">
        <v>2800</v>
      </c>
      <c r="E10" s="16">
        <f t="shared" ref="E10:E11" si="0">D10/C10*100</f>
        <v>100</v>
      </c>
      <c r="F10" s="15">
        <v>0</v>
      </c>
      <c r="G10" s="15">
        <v>0</v>
      </c>
      <c r="H10" s="17">
        <v>0</v>
      </c>
    </row>
    <row r="11" spans="1:8" s="4" customFormat="1" ht="38.25" x14ac:dyDescent="0.2">
      <c r="A11" s="25"/>
      <c r="B11" s="14" t="s">
        <v>35</v>
      </c>
      <c r="C11" s="15">
        <v>1865185600</v>
      </c>
      <c r="D11" s="15">
        <v>381910700.16000003</v>
      </c>
      <c r="E11" s="16">
        <f t="shared" si="0"/>
        <v>20.475747837641467</v>
      </c>
      <c r="F11" s="15">
        <v>1318141600</v>
      </c>
      <c r="G11" s="15">
        <v>288681054.01999998</v>
      </c>
      <c r="H11" s="17">
        <f t="shared" ref="H10:H11" si="1">G11/F11*100</f>
        <v>21.900610224273322</v>
      </c>
    </row>
    <row r="12" spans="1:8" s="3" customFormat="1" x14ac:dyDescent="0.2">
      <c r="A12" s="46" t="s">
        <v>39</v>
      </c>
      <c r="B12" s="47"/>
      <c r="C12" s="19">
        <f>C9</f>
        <v>1865188400</v>
      </c>
      <c r="D12" s="19">
        <f>D9</f>
        <v>381913500.16000003</v>
      </c>
      <c r="E12" s="20">
        <f t="shared" ref="E12:E66" si="2">D12/C12*100</f>
        <v>20.475867218560872</v>
      </c>
      <c r="F12" s="19">
        <f>F9</f>
        <v>1318141600</v>
      </c>
      <c r="G12" s="19">
        <f>G9</f>
        <v>288681054.01999998</v>
      </c>
      <c r="H12" s="21">
        <f t="shared" ref="H12" si="3">G12/F12*100</f>
        <v>21.900610224273322</v>
      </c>
    </row>
    <row r="13" spans="1:8" s="3" customFormat="1" x14ac:dyDescent="0.2">
      <c r="A13" s="43" t="s">
        <v>5</v>
      </c>
      <c r="B13" s="44"/>
      <c r="C13" s="44"/>
      <c r="D13" s="44"/>
      <c r="E13" s="44"/>
      <c r="F13" s="44"/>
      <c r="G13" s="44"/>
      <c r="H13" s="45"/>
    </row>
    <row r="14" spans="1:8" ht="25.5" x14ac:dyDescent="0.2">
      <c r="A14" s="13" t="s">
        <v>2</v>
      </c>
      <c r="B14" s="18" t="s">
        <v>0</v>
      </c>
      <c r="C14" s="15">
        <f>C15+C16</f>
        <v>141203200</v>
      </c>
      <c r="D14" s="15">
        <f>D15+D16</f>
        <v>28389689.32</v>
      </c>
      <c r="E14" s="16">
        <f t="shared" si="2"/>
        <v>20.105556616280651</v>
      </c>
      <c r="F14" s="15">
        <f t="shared" ref="F14:G14" si="4">F15+F16</f>
        <v>587000</v>
      </c>
      <c r="G14" s="15">
        <f t="shared" si="4"/>
        <v>32500</v>
      </c>
      <c r="H14" s="17">
        <f>G14/F14*100</f>
        <v>5.5366269165247024</v>
      </c>
    </row>
    <row r="15" spans="1:8" ht="25.5" x14ac:dyDescent="0.2">
      <c r="A15" s="25"/>
      <c r="B15" s="18" t="s">
        <v>36</v>
      </c>
      <c r="C15" s="15">
        <v>0</v>
      </c>
      <c r="D15" s="15">
        <v>0</v>
      </c>
      <c r="E15" s="16">
        <v>0</v>
      </c>
      <c r="F15" s="15">
        <v>0</v>
      </c>
      <c r="G15" s="15">
        <v>0</v>
      </c>
      <c r="H15" s="17">
        <v>0</v>
      </c>
    </row>
    <row r="16" spans="1:8" ht="38.25" x14ac:dyDescent="0.2">
      <c r="A16" s="25"/>
      <c r="B16" s="18" t="s">
        <v>37</v>
      </c>
      <c r="C16" s="15">
        <v>141203200</v>
      </c>
      <c r="D16" s="15">
        <v>28389689.32</v>
      </c>
      <c r="E16" s="16">
        <f t="shared" si="2"/>
        <v>20.105556616280651</v>
      </c>
      <c r="F16" s="15">
        <v>587000</v>
      </c>
      <c r="G16" s="15">
        <v>32500</v>
      </c>
      <c r="H16" s="17">
        <f t="shared" ref="H16" si="5">G16/F16*100</f>
        <v>5.5366269165247024</v>
      </c>
    </row>
    <row r="17" spans="1:10" s="3" customFormat="1" x14ac:dyDescent="0.2">
      <c r="A17" s="46" t="s">
        <v>39</v>
      </c>
      <c r="B17" s="47"/>
      <c r="C17" s="19">
        <f>C14</f>
        <v>141203200</v>
      </c>
      <c r="D17" s="19">
        <f>D14</f>
        <v>28389689.32</v>
      </c>
      <c r="E17" s="20">
        <f t="shared" si="2"/>
        <v>20.105556616280651</v>
      </c>
      <c r="F17" s="19">
        <f>F14</f>
        <v>587000</v>
      </c>
      <c r="G17" s="19">
        <f>G14</f>
        <v>32500</v>
      </c>
      <c r="H17" s="21">
        <f>G17/F17*100</f>
        <v>5.5366269165247024</v>
      </c>
    </row>
    <row r="18" spans="1:10" s="3" customFormat="1" x14ac:dyDescent="0.2">
      <c r="A18" s="43" t="s">
        <v>6</v>
      </c>
      <c r="B18" s="44"/>
      <c r="C18" s="44"/>
      <c r="D18" s="44"/>
      <c r="E18" s="44"/>
      <c r="F18" s="44"/>
      <c r="G18" s="44"/>
      <c r="H18" s="45"/>
    </row>
    <row r="19" spans="1:10" ht="38.25" x14ac:dyDescent="0.2">
      <c r="A19" s="13" t="s">
        <v>7</v>
      </c>
      <c r="B19" s="18" t="s">
        <v>38</v>
      </c>
      <c r="C19" s="15">
        <v>63846200</v>
      </c>
      <c r="D19" s="15">
        <v>14941576.74</v>
      </c>
      <c r="E19" s="16">
        <f t="shared" si="2"/>
        <v>23.402452675335418</v>
      </c>
      <c r="F19" s="15">
        <v>0</v>
      </c>
      <c r="G19" s="15">
        <v>0</v>
      </c>
      <c r="H19" s="17">
        <v>0</v>
      </c>
    </row>
    <row r="20" spans="1:10" x14ac:dyDescent="0.2">
      <c r="A20" s="37" t="s">
        <v>8</v>
      </c>
      <c r="B20" s="4" t="s">
        <v>40</v>
      </c>
      <c r="C20" s="15">
        <f t="shared" ref="C20:D20" si="6">SUM(C21:C22)</f>
        <v>52172800</v>
      </c>
      <c r="D20" s="15">
        <f t="shared" si="6"/>
        <v>12611900</v>
      </c>
      <c r="E20" s="16">
        <f t="shared" si="2"/>
        <v>24.17332403091266</v>
      </c>
      <c r="F20" s="15">
        <f>SUM(F21:F22)</f>
        <v>218800</v>
      </c>
      <c r="G20" s="15">
        <f>SUM(G21:G22)</f>
        <v>0</v>
      </c>
      <c r="H20" s="17">
        <f>G20/F20*100</f>
        <v>0</v>
      </c>
    </row>
    <row r="21" spans="1:10" ht="38.25" x14ac:dyDescent="0.2">
      <c r="A21" s="38"/>
      <c r="B21" s="18" t="s">
        <v>38</v>
      </c>
      <c r="C21" s="30">
        <v>51954000</v>
      </c>
      <c r="D21" s="30">
        <v>12611900</v>
      </c>
      <c r="E21" s="16">
        <f t="shared" si="2"/>
        <v>24.275127997844248</v>
      </c>
      <c r="F21" s="15">
        <v>0</v>
      </c>
      <c r="G21" s="15">
        <v>0</v>
      </c>
      <c r="H21" s="17">
        <v>0</v>
      </c>
      <c r="J21" s="4" t="s">
        <v>53</v>
      </c>
    </row>
    <row r="22" spans="1:10" ht="38.25" x14ac:dyDescent="0.2">
      <c r="A22" s="39"/>
      <c r="B22" s="14" t="s">
        <v>35</v>
      </c>
      <c r="C22" s="15">
        <v>218800</v>
      </c>
      <c r="D22" s="15">
        <v>0</v>
      </c>
      <c r="E22" s="16">
        <f t="shared" si="2"/>
        <v>0</v>
      </c>
      <c r="F22" s="15">
        <v>218800</v>
      </c>
      <c r="G22" s="15">
        <v>0</v>
      </c>
      <c r="H22" s="17">
        <f>G22/F22*100</f>
        <v>0</v>
      </c>
    </row>
    <row r="23" spans="1:10" ht="38.25" x14ac:dyDescent="0.2">
      <c r="A23" s="13" t="s">
        <v>55</v>
      </c>
      <c r="B23" s="18" t="s">
        <v>38</v>
      </c>
      <c r="C23" s="15">
        <v>926700</v>
      </c>
      <c r="D23" s="15">
        <v>240000</v>
      </c>
      <c r="E23" s="16">
        <f t="shared" si="2"/>
        <v>25.898348980252511</v>
      </c>
      <c r="F23" s="15">
        <v>0</v>
      </c>
      <c r="G23" s="15">
        <v>0</v>
      </c>
      <c r="H23" s="17">
        <v>0</v>
      </c>
    </row>
    <row r="24" spans="1:10" ht="38.25" x14ac:dyDescent="0.2">
      <c r="A24" s="13" t="s">
        <v>9</v>
      </c>
      <c r="B24" s="18" t="s">
        <v>38</v>
      </c>
      <c r="C24" s="15">
        <v>6425200</v>
      </c>
      <c r="D24" s="15">
        <v>194891.08</v>
      </c>
      <c r="E24" s="16">
        <f t="shared" si="2"/>
        <v>3.0332297827304986</v>
      </c>
      <c r="F24" s="15">
        <v>1052300</v>
      </c>
      <c r="G24" s="15">
        <v>175400</v>
      </c>
      <c r="H24" s="17">
        <f>G24/F24*100</f>
        <v>16.668250498907156</v>
      </c>
    </row>
    <row r="25" spans="1:10" ht="76.5" x14ac:dyDescent="0.2">
      <c r="A25" s="13" t="s">
        <v>52</v>
      </c>
      <c r="B25" s="18" t="s">
        <v>38</v>
      </c>
      <c r="C25" s="15"/>
      <c r="D25" s="15"/>
      <c r="E25" s="16" t="e">
        <f t="shared" si="2"/>
        <v>#DIV/0!</v>
      </c>
      <c r="F25" s="15">
        <v>0</v>
      </c>
      <c r="G25" s="15">
        <v>0</v>
      </c>
      <c r="H25" s="17">
        <v>0</v>
      </c>
    </row>
    <row r="26" spans="1:10" ht="38.25" x14ac:dyDescent="0.2">
      <c r="A26" s="22" t="s">
        <v>1</v>
      </c>
      <c r="B26" s="18" t="s">
        <v>38</v>
      </c>
      <c r="C26" s="15">
        <v>3000000</v>
      </c>
      <c r="D26" s="15">
        <v>589843.01</v>
      </c>
      <c r="E26" s="16">
        <f t="shared" si="2"/>
        <v>19.661433666666667</v>
      </c>
      <c r="F26" s="15">
        <v>0</v>
      </c>
      <c r="G26" s="15">
        <v>0</v>
      </c>
      <c r="H26" s="17">
        <v>0</v>
      </c>
    </row>
    <row r="27" spans="1:10" ht="63.75" x14ac:dyDescent="0.2">
      <c r="A27" s="13" t="s">
        <v>57</v>
      </c>
      <c r="B27" s="18" t="s">
        <v>38</v>
      </c>
      <c r="C27" s="15">
        <v>360000</v>
      </c>
      <c r="D27" s="15">
        <v>90000</v>
      </c>
      <c r="E27" s="16">
        <f t="shared" si="2"/>
        <v>25</v>
      </c>
      <c r="F27" s="15">
        <v>0</v>
      </c>
      <c r="G27" s="15">
        <v>0</v>
      </c>
      <c r="H27" s="17">
        <v>0</v>
      </c>
    </row>
    <row r="28" spans="1:10" s="3" customFormat="1" x14ac:dyDescent="0.2">
      <c r="A28" s="46" t="s">
        <v>39</v>
      </c>
      <c r="B28" s="47"/>
      <c r="C28" s="19">
        <f>C19+C20+C23+C24+C25+C26+C27</f>
        <v>126730900</v>
      </c>
      <c r="D28" s="19">
        <f>D19+D20+D23+D24+D25+D26+D27</f>
        <v>28668210.830000002</v>
      </c>
      <c r="E28" s="20">
        <f t="shared" si="2"/>
        <v>22.621326629890582</v>
      </c>
      <c r="F28" s="19">
        <f>F19+F20+F23+F24+F25+F26</f>
        <v>1271100</v>
      </c>
      <c r="G28" s="19">
        <f>G19+G20+G23+G24+G25+G26</f>
        <v>175400</v>
      </c>
      <c r="H28" s="21">
        <f>G28/F28*100</f>
        <v>13.799071670206908</v>
      </c>
    </row>
    <row r="29" spans="1:10" s="3" customFormat="1" x14ac:dyDescent="0.2">
      <c r="A29" s="43" t="s">
        <v>10</v>
      </c>
      <c r="B29" s="44"/>
      <c r="C29" s="44"/>
      <c r="D29" s="44"/>
      <c r="E29" s="44"/>
      <c r="F29" s="44"/>
      <c r="G29" s="44"/>
      <c r="H29" s="45"/>
    </row>
    <row r="30" spans="1:10" ht="25.5" x14ac:dyDescent="0.2">
      <c r="A30" s="22" t="s">
        <v>2</v>
      </c>
      <c r="B30" s="18" t="s">
        <v>0</v>
      </c>
      <c r="C30" s="15">
        <f>C31+C32</f>
        <v>17104300</v>
      </c>
      <c r="D30" s="15">
        <f>D31+D32</f>
        <v>2794378.14</v>
      </c>
      <c r="E30" s="16">
        <f t="shared" si="2"/>
        <v>16.337284425553808</v>
      </c>
      <c r="F30" s="15">
        <v>0</v>
      </c>
      <c r="G30" s="15">
        <v>0</v>
      </c>
      <c r="H30" s="17">
        <v>0</v>
      </c>
    </row>
    <row r="31" spans="1:10" ht="25.5" x14ac:dyDescent="0.2">
      <c r="A31" s="29"/>
      <c r="B31" s="18" t="s">
        <v>36</v>
      </c>
      <c r="C31" s="15">
        <v>30000</v>
      </c>
      <c r="D31" s="15">
        <v>0</v>
      </c>
      <c r="E31" s="16">
        <f t="shared" si="2"/>
        <v>0</v>
      </c>
      <c r="F31" s="15">
        <v>0</v>
      </c>
      <c r="G31" s="15">
        <v>0</v>
      </c>
      <c r="H31" s="17">
        <v>0</v>
      </c>
    </row>
    <row r="32" spans="1:10" ht="38.25" x14ac:dyDescent="0.2">
      <c r="A32" s="29"/>
      <c r="B32" s="18" t="s">
        <v>41</v>
      </c>
      <c r="C32" s="15">
        <v>17074300</v>
      </c>
      <c r="D32" s="15">
        <v>2794378.14</v>
      </c>
      <c r="E32" s="16">
        <f t="shared" si="2"/>
        <v>16.365989469553657</v>
      </c>
      <c r="F32" s="15">
        <v>0</v>
      </c>
      <c r="G32" s="15">
        <v>0</v>
      </c>
      <c r="H32" s="17">
        <v>0</v>
      </c>
    </row>
    <row r="33" spans="1:8" s="3" customFormat="1" x14ac:dyDescent="0.2">
      <c r="A33" s="46" t="s">
        <v>39</v>
      </c>
      <c r="B33" s="47"/>
      <c r="C33" s="19">
        <f>C30</f>
        <v>17104300</v>
      </c>
      <c r="D33" s="19">
        <f>D30</f>
        <v>2794378.14</v>
      </c>
      <c r="E33" s="20">
        <f t="shared" si="2"/>
        <v>16.337284425553808</v>
      </c>
      <c r="F33" s="19">
        <f>F30</f>
        <v>0</v>
      </c>
      <c r="G33" s="19">
        <f>G30</f>
        <v>0</v>
      </c>
      <c r="H33" s="21">
        <v>0</v>
      </c>
    </row>
    <row r="34" spans="1:8" s="3" customFormat="1" x14ac:dyDescent="0.2">
      <c r="A34" s="43" t="s">
        <v>11</v>
      </c>
      <c r="B34" s="44"/>
      <c r="C34" s="44"/>
      <c r="D34" s="44"/>
      <c r="E34" s="44"/>
      <c r="F34" s="44"/>
      <c r="G34" s="44"/>
      <c r="H34" s="45"/>
    </row>
    <row r="35" spans="1:8" ht="38.25" x14ac:dyDescent="0.2">
      <c r="A35" s="13" t="s">
        <v>12</v>
      </c>
      <c r="B35" s="18" t="s">
        <v>36</v>
      </c>
      <c r="C35" s="15">
        <v>10117700</v>
      </c>
      <c r="D35" s="15">
        <v>2445708.1800000002</v>
      </c>
      <c r="E35" s="16">
        <f t="shared" si="2"/>
        <v>24.172570643525702</v>
      </c>
      <c r="F35" s="15">
        <v>0</v>
      </c>
      <c r="G35" s="15">
        <v>0</v>
      </c>
      <c r="H35" s="17">
        <v>0</v>
      </c>
    </row>
    <row r="36" spans="1:8" ht="63.75" x14ac:dyDescent="0.2">
      <c r="A36" s="13" t="s">
        <v>13</v>
      </c>
      <c r="B36" s="18" t="s">
        <v>42</v>
      </c>
      <c r="C36" s="15">
        <v>293873100</v>
      </c>
      <c r="D36" s="15">
        <v>69829662</v>
      </c>
      <c r="E36" s="16">
        <f t="shared" si="2"/>
        <v>23.761842101233491</v>
      </c>
      <c r="F36" s="15">
        <v>293873100</v>
      </c>
      <c r="G36" s="15">
        <v>69829662</v>
      </c>
      <c r="H36" s="17">
        <f>G36/F36*100</f>
        <v>23.761842101233491</v>
      </c>
    </row>
    <row r="37" spans="1:8" ht="63.75" x14ac:dyDescent="0.2">
      <c r="A37" s="13" t="s">
        <v>14</v>
      </c>
      <c r="B37" s="18" t="s">
        <v>36</v>
      </c>
      <c r="C37" s="15">
        <v>1011000</v>
      </c>
      <c r="D37" s="15">
        <v>267630</v>
      </c>
      <c r="E37" s="16">
        <f t="shared" si="2"/>
        <v>26.471810089020771</v>
      </c>
      <c r="F37" s="15">
        <v>0</v>
      </c>
      <c r="G37" s="15">
        <v>0</v>
      </c>
      <c r="H37" s="17">
        <v>0</v>
      </c>
    </row>
    <row r="38" spans="1:8" ht="38.25" x14ac:dyDescent="0.2">
      <c r="A38" s="22" t="s">
        <v>2</v>
      </c>
      <c r="B38" s="18" t="s">
        <v>42</v>
      </c>
      <c r="C38" s="15">
        <v>10329700</v>
      </c>
      <c r="D38" s="15">
        <v>2427293.3199999998</v>
      </c>
      <c r="E38" s="16">
        <f t="shared" si="2"/>
        <v>23.498197624325972</v>
      </c>
      <c r="F38" s="15">
        <v>10329700</v>
      </c>
      <c r="G38" s="15">
        <v>2427293.3199999998</v>
      </c>
      <c r="H38" s="17">
        <f>G38/F38*100</f>
        <v>23.498197624325972</v>
      </c>
    </row>
    <row r="39" spans="1:8" s="3" customFormat="1" x14ac:dyDescent="0.2">
      <c r="A39" s="46" t="s">
        <v>39</v>
      </c>
      <c r="B39" s="47"/>
      <c r="C39" s="19">
        <f>C35+C36+C37+C38</f>
        <v>315331500</v>
      </c>
      <c r="D39" s="19">
        <f>D35+D36+D37+D38</f>
        <v>74970293.5</v>
      </c>
      <c r="E39" s="20">
        <f t="shared" si="2"/>
        <v>23.77507274090917</v>
      </c>
      <c r="F39" s="19">
        <f>F35+F36+F37+F38</f>
        <v>304202800</v>
      </c>
      <c r="G39" s="19">
        <f>G35+G36+G37+G38</f>
        <v>72256955.319999993</v>
      </c>
      <c r="H39" s="21">
        <f>G39/F39*100</f>
        <v>23.752889624947564</v>
      </c>
    </row>
    <row r="40" spans="1:8" s="3" customFormat="1" x14ac:dyDescent="0.2">
      <c r="A40" s="43" t="s">
        <v>15</v>
      </c>
      <c r="B40" s="44"/>
      <c r="C40" s="44"/>
      <c r="D40" s="44"/>
      <c r="E40" s="44"/>
      <c r="F40" s="44"/>
      <c r="G40" s="44"/>
      <c r="H40" s="45"/>
    </row>
    <row r="41" spans="1:8" ht="25.5" x14ac:dyDescent="0.2">
      <c r="A41" s="22" t="s">
        <v>2</v>
      </c>
      <c r="B41" s="18" t="s">
        <v>0</v>
      </c>
      <c r="C41" s="15">
        <f>C43+C44+C45+C46+C42</f>
        <v>19320500</v>
      </c>
      <c r="D41" s="15">
        <f>D43+D44+D45+D46+D42</f>
        <v>5723410.7999999998</v>
      </c>
      <c r="E41" s="15">
        <f>D41/C41*100</f>
        <v>29.623512849046346</v>
      </c>
      <c r="F41" s="15">
        <f>F43+F44+F45+F46+F42</f>
        <v>11586800</v>
      </c>
      <c r="G41" s="15">
        <f t="shared" ref="G41" si="7">G43+G44+G45+G46+G42</f>
        <v>5067836.8</v>
      </c>
      <c r="H41" s="15">
        <f>G41/F41*100</f>
        <v>43.738019125211444</v>
      </c>
    </row>
    <row r="42" spans="1:8" ht="25.5" x14ac:dyDescent="0.2">
      <c r="A42" s="22"/>
      <c r="B42" s="18" t="s">
        <v>36</v>
      </c>
      <c r="C42" s="15">
        <v>30000</v>
      </c>
      <c r="D42" s="15">
        <v>0</v>
      </c>
      <c r="E42" s="15">
        <f>D42/C42*100</f>
        <v>0</v>
      </c>
      <c r="F42" s="15">
        <v>0</v>
      </c>
      <c r="G42" s="15">
        <v>0</v>
      </c>
      <c r="H42" s="15">
        <v>0</v>
      </c>
    </row>
    <row r="43" spans="1:8" ht="38.25" x14ac:dyDescent="0.2">
      <c r="A43" s="22"/>
      <c r="B43" s="18" t="s">
        <v>35</v>
      </c>
      <c r="C43" s="15">
        <v>17591000</v>
      </c>
      <c r="D43" s="15">
        <v>5655574</v>
      </c>
      <c r="E43" s="16">
        <f t="shared" si="2"/>
        <v>32.150383718947189</v>
      </c>
      <c r="F43" s="15">
        <v>11205800</v>
      </c>
      <c r="G43" s="15">
        <v>5000000</v>
      </c>
      <c r="H43" s="15">
        <f t="shared" ref="H43:H47" si="8">G43/F43*100</f>
        <v>44.619750486355279</v>
      </c>
    </row>
    <row r="44" spans="1:8" ht="38.25" x14ac:dyDescent="0.2">
      <c r="A44" s="22"/>
      <c r="B44" s="18" t="s">
        <v>37</v>
      </c>
      <c r="C44" s="15">
        <v>34700</v>
      </c>
      <c r="D44" s="15">
        <v>0</v>
      </c>
      <c r="E44" s="16">
        <f t="shared" si="2"/>
        <v>0</v>
      </c>
      <c r="F44" s="15">
        <v>0</v>
      </c>
      <c r="G44" s="15">
        <v>0</v>
      </c>
      <c r="H44" s="15">
        <v>0</v>
      </c>
    </row>
    <row r="45" spans="1:8" ht="38.25" x14ac:dyDescent="0.2">
      <c r="A45" s="22"/>
      <c r="B45" s="18" t="s">
        <v>41</v>
      </c>
      <c r="C45" s="15">
        <v>475500</v>
      </c>
      <c r="D45" s="15">
        <v>0</v>
      </c>
      <c r="E45" s="16">
        <f t="shared" si="2"/>
        <v>0</v>
      </c>
      <c r="F45" s="15">
        <v>0</v>
      </c>
      <c r="G45" s="15">
        <v>0</v>
      </c>
      <c r="H45" s="15">
        <v>0</v>
      </c>
    </row>
    <row r="46" spans="1:8" ht="38.25" x14ac:dyDescent="0.2">
      <c r="A46" s="22"/>
      <c r="B46" s="18" t="s">
        <v>42</v>
      </c>
      <c r="C46" s="15">
        <v>1189300</v>
      </c>
      <c r="D46" s="15">
        <v>67836.800000000003</v>
      </c>
      <c r="E46" s="16">
        <f t="shared" si="2"/>
        <v>5.7039266795594044</v>
      </c>
      <c r="F46" s="15">
        <v>381000</v>
      </c>
      <c r="G46" s="15">
        <v>67836.800000000003</v>
      </c>
      <c r="H46" s="15">
        <f t="shared" si="8"/>
        <v>17.804934383202102</v>
      </c>
    </row>
    <row r="47" spans="1:8" s="3" customFormat="1" x14ac:dyDescent="0.2">
      <c r="A47" s="46" t="s">
        <v>39</v>
      </c>
      <c r="B47" s="47"/>
      <c r="C47" s="19">
        <f>C41</f>
        <v>19320500</v>
      </c>
      <c r="D47" s="19">
        <f>D41</f>
        <v>5723410.7999999998</v>
      </c>
      <c r="E47" s="20">
        <f t="shared" si="2"/>
        <v>29.623512849046346</v>
      </c>
      <c r="F47" s="19">
        <f>F41</f>
        <v>11586800</v>
      </c>
      <c r="G47" s="19">
        <f>G41</f>
        <v>5067836.8</v>
      </c>
      <c r="H47" s="15">
        <f t="shared" si="8"/>
        <v>43.738019125211444</v>
      </c>
    </row>
    <row r="48" spans="1:8" s="3" customFormat="1" x14ac:dyDescent="0.2">
      <c r="A48" s="43" t="s">
        <v>16</v>
      </c>
      <c r="B48" s="44"/>
      <c r="C48" s="44"/>
      <c r="D48" s="44"/>
      <c r="E48" s="44"/>
      <c r="F48" s="44"/>
      <c r="G48" s="44"/>
      <c r="H48" s="45"/>
    </row>
    <row r="49" spans="1:8" ht="89.25" x14ac:dyDescent="0.2">
      <c r="A49" s="13" t="s">
        <v>17</v>
      </c>
      <c r="B49" s="18" t="s">
        <v>36</v>
      </c>
      <c r="C49" s="15">
        <v>23342700</v>
      </c>
      <c r="D49" s="15">
        <v>3762230.71</v>
      </c>
      <c r="E49" s="16">
        <f t="shared" si="2"/>
        <v>16.117375924807327</v>
      </c>
      <c r="F49" s="15">
        <v>0</v>
      </c>
      <c r="G49" s="15">
        <v>0</v>
      </c>
      <c r="H49" s="17">
        <v>0</v>
      </c>
    </row>
    <row r="50" spans="1:8" ht="63.75" x14ac:dyDescent="0.2">
      <c r="A50" s="13" t="s">
        <v>18</v>
      </c>
      <c r="B50" s="18" t="s">
        <v>36</v>
      </c>
      <c r="C50" s="15">
        <v>46200</v>
      </c>
      <c r="D50" s="15">
        <v>0</v>
      </c>
      <c r="E50" s="16">
        <f t="shared" si="2"/>
        <v>0</v>
      </c>
      <c r="F50" s="15">
        <v>0</v>
      </c>
      <c r="G50" s="15">
        <v>0</v>
      </c>
      <c r="H50" s="17">
        <v>0</v>
      </c>
    </row>
    <row r="51" spans="1:8" ht="76.5" x14ac:dyDescent="0.2">
      <c r="A51" s="13" t="s">
        <v>19</v>
      </c>
      <c r="B51" s="18" t="s">
        <v>36</v>
      </c>
      <c r="C51" s="15">
        <v>18523100</v>
      </c>
      <c r="D51" s="15">
        <v>3508062.78</v>
      </c>
      <c r="E51" s="16">
        <f t="shared" si="2"/>
        <v>18.938853539634295</v>
      </c>
      <c r="F51" s="15">
        <v>0</v>
      </c>
      <c r="G51" s="15">
        <v>0</v>
      </c>
      <c r="H51" s="17">
        <v>0</v>
      </c>
    </row>
    <row r="52" spans="1:8" ht="38.25" x14ac:dyDescent="0.2">
      <c r="A52" s="13" t="s">
        <v>20</v>
      </c>
      <c r="B52" s="18" t="s">
        <v>36</v>
      </c>
      <c r="C52" s="15">
        <v>50000</v>
      </c>
      <c r="D52" s="15">
        <v>47781.4</v>
      </c>
      <c r="E52" s="16">
        <f t="shared" si="2"/>
        <v>95.56280000000001</v>
      </c>
      <c r="F52" s="15">
        <v>0</v>
      </c>
      <c r="G52" s="15">
        <v>0</v>
      </c>
      <c r="H52" s="17">
        <v>0</v>
      </c>
    </row>
    <row r="53" spans="1:8" ht="63.75" x14ac:dyDescent="0.2">
      <c r="A53" s="31" t="s">
        <v>60</v>
      </c>
      <c r="B53" s="18" t="s">
        <v>36</v>
      </c>
      <c r="C53" s="15">
        <v>25000</v>
      </c>
      <c r="D53" s="15"/>
      <c r="E53" s="16">
        <f t="shared" si="2"/>
        <v>0</v>
      </c>
      <c r="F53" s="15">
        <v>0</v>
      </c>
      <c r="G53" s="15">
        <v>0</v>
      </c>
      <c r="H53" s="17"/>
    </row>
    <row r="54" spans="1:8" s="3" customFormat="1" x14ac:dyDescent="0.2">
      <c r="A54" s="46" t="s">
        <v>39</v>
      </c>
      <c r="B54" s="47"/>
      <c r="C54" s="19">
        <f>C49+C50+C51+C52+C53</f>
        <v>41987000</v>
      </c>
      <c r="D54" s="19">
        <f>D49+D50+D51+D52+D53</f>
        <v>7318074.8900000006</v>
      </c>
      <c r="E54" s="20">
        <f t="shared" si="2"/>
        <v>17.429382642246409</v>
      </c>
      <c r="F54" s="19">
        <f t="shared" ref="F54:G54" si="9">F49+F50+F51+F52</f>
        <v>0</v>
      </c>
      <c r="G54" s="19">
        <f t="shared" si="9"/>
        <v>0</v>
      </c>
      <c r="H54" s="21">
        <v>0</v>
      </c>
    </row>
    <row r="55" spans="1:8" s="3" customFormat="1" ht="33" customHeight="1" x14ac:dyDescent="0.2">
      <c r="A55" s="43" t="s">
        <v>21</v>
      </c>
      <c r="B55" s="44"/>
      <c r="C55" s="44"/>
      <c r="D55" s="44"/>
      <c r="E55" s="44"/>
      <c r="F55" s="44"/>
      <c r="G55" s="44"/>
      <c r="H55" s="45"/>
    </row>
    <row r="56" spans="1:8" ht="76.5" x14ac:dyDescent="0.2">
      <c r="A56" s="13" t="s">
        <v>22</v>
      </c>
      <c r="B56" s="18" t="s">
        <v>36</v>
      </c>
      <c r="C56" s="15">
        <v>405000</v>
      </c>
      <c r="D56" s="15">
        <v>0</v>
      </c>
      <c r="E56" s="16">
        <v>0</v>
      </c>
      <c r="F56" s="15">
        <v>0</v>
      </c>
      <c r="G56" s="15">
        <v>0</v>
      </c>
      <c r="H56" s="17">
        <v>0</v>
      </c>
    </row>
    <row r="57" spans="1:8" ht="76.5" x14ac:dyDescent="0.2">
      <c r="A57" s="13" t="s">
        <v>23</v>
      </c>
      <c r="B57" s="18" t="s">
        <v>36</v>
      </c>
      <c r="C57" s="15">
        <v>492000</v>
      </c>
      <c r="D57" s="15">
        <v>0</v>
      </c>
      <c r="E57" s="16">
        <f t="shared" si="2"/>
        <v>0</v>
      </c>
      <c r="F57" s="15">
        <v>0</v>
      </c>
      <c r="G57" s="15">
        <v>0</v>
      </c>
      <c r="H57" s="17">
        <v>0</v>
      </c>
    </row>
    <row r="58" spans="1:8" ht="76.5" x14ac:dyDescent="0.2">
      <c r="A58" s="13" t="s">
        <v>24</v>
      </c>
      <c r="B58" s="18" t="s">
        <v>36</v>
      </c>
      <c r="C58" s="15">
        <v>247000</v>
      </c>
      <c r="D58" s="15">
        <v>247000</v>
      </c>
      <c r="E58" s="16">
        <f t="shared" si="2"/>
        <v>100</v>
      </c>
      <c r="F58" s="15">
        <v>0</v>
      </c>
      <c r="G58" s="15">
        <v>0</v>
      </c>
      <c r="H58" s="17">
        <v>0</v>
      </c>
    </row>
    <row r="59" spans="1:8" ht="63.75" x14ac:dyDescent="0.2">
      <c r="A59" s="13" t="s">
        <v>25</v>
      </c>
      <c r="B59" s="18" t="s">
        <v>36</v>
      </c>
      <c r="C59" s="15">
        <v>32227300</v>
      </c>
      <c r="D59" s="15">
        <v>0</v>
      </c>
      <c r="E59" s="16">
        <f t="shared" si="2"/>
        <v>0</v>
      </c>
      <c r="F59" s="15">
        <v>32227300</v>
      </c>
      <c r="G59" s="15"/>
      <c r="H59" s="17">
        <f>G59/F59*100</f>
        <v>0</v>
      </c>
    </row>
    <row r="60" spans="1:8" ht="25.5" x14ac:dyDescent="0.2">
      <c r="A60" s="22" t="s">
        <v>2</v>
      </c>
      <c r="B60" s="18" t="s">
        <v>36</v>
      </c>
      <c r="C60" s="15">
        <v>1512000</v>
      </c>
      <c r="D60" s="15">
        <v>304494.49</v>
      </c>
      <c r="E60" s="16">
        <f t="shared" si="2"/>
        <v>20.138524470899473</v>
      </c>
      <c r="F60" s="15">
        <v>1512000</v>
      </c>
      <c r="G60" s="15">
        <v>304494.49</v>
      </c>
      <c r="H60" s="17">
        <f>G60/F60*100</f>
        <v>20.138524470899473</v>
      </c>
    </row>
    <row r="61" spans="1:8" ht="51" x14ac:dyDescent="0.2">
      <c r="A61" s="13" t="s">
        <v>26</v>
      </c>
      <c r="B61" s="18" t="s">
        <v>36</v>
      </c>
      <c r="C61" s="15">
        <v>1319500</v>
      </c>
      <c r="D61" s="15">
        <v>408000</v>
      </c>
      <c r="E61" s="16">
        <f t="shared" si="2"/>
        <v>30.920803334596435</v>
      </c>
      <c r="F61" s="15">
        <v>1319500</v>
      </c>
      <c r="G61" s="15">
        <v>408000</v>
      </c>
      <c r="H61" s="17">
        <f>G61/F61*100</f>
        <v>30.920803334596435</v>
      </c>
    </row>
    <row r="62" spans="1:8" s="3" customFormat="1" x14ac:dyDescent="0.2">
      <c r="A62" s="46" t="s">
        <v>39</v>
      </c>
      <c r="B62" s="47"/>
      <c r="C62" s="19">
        <f>C56+C57+C58+C59+C60+C61</f>
        <v>36202800</v>
      </c>
      <c r="D62" s="19">
        <f>D56+D57+D58+D59+D60+D61</f>
        <v>959494.49</v>
      </c>
      <c r="E62" s="20">
        <f t="shared" si="2"/>
        <v>2.6503322671174603</v>
      </c>
      <c r="F62" s="19">
        <f>F56+F57+F58+F59+F60+F61</f>
        <v>35058800</v>
      </c>
      <c r="G62" s="19">
        <f>G56+G57+G58+G59+G60+G61</f>
        <v>712494.49</v>
      </c>
      <c r="H62" s="21">
        <f>G62/F62*100</f>
        <v>2.0322843052243655</v>
      </c>
    </row>
    <row r="63" spans="1:8" s="3" customFormat="1" x14ac:dyDescent="0.2">
      <c r="A63" s="43" t="s">
        <v>27</v>
      </c>
      <c r="B63" s="44"/>
      <c r="C63" s="44"/>
      <c r="D63" s="44"/>
      <c r="E63" s="44"/>
      <c r="F63" s="44"/>
      <c r="G63" s="44"/>
      <c r="H63" s="45"/>
    </row>
    <row r="64" spans="1:8" ht="63.75" x14ac:dyDescent="0.2">
      <c r="A64" s="13" t="s">
        <v>28</v>
      </c>
      <c r="B64" s="18" t="s">
        <v>36</v>
      </c>
      <c r="C64" s="15">
        <v>475000</v>
      </c>
      <c r="D64" s="15">
        <v>21000</v>
      </c>
      <c r="E64" s="16">
        <f t="shared" si="2"/>
        <v>4.4210526315789469</v>
      </c>
      <c r="F64" s="15">
        <v>0</v>
      </c>
      <c r="G64" s="15">
        <v>0</v>
      </c>
      <c r="H64" s="17">
        <v>0</v>
      </c>
    </row>
    <row r="65" spans="1:8" ht="63.75" x14ac:dyDescent="0.2">
      <c r="A65" s="13" t="s">
        <v>29</v>
      </c>
      <c r="B65" s="18" t="s">
        <v>36</v>
      </c>
      <c r="C65" s="15">
        <v>255000</v>
      </c>
      <c r="D65" s="15">
        <v>0</v>
      </c>
      <c r="E65" s="16">
        <f t="shared" si="2"/>
        <v>0</v>
      </c>
      <c r="F65" s="15">
        <v>0</v>
      </c>
      <c r="G65" s="15">
        <v>0</v>
      </c>
      <c r="H65" s="17">
        <v>0</v>
      </c>
    </row>
    <row r="66" spans="1:8" s="3" customFormat="1" x14ac:dyDescent="0.2">
      <c r="A66" s="46" t="s">
        <v>39</v>
      </c>
      <c r="B66" s="47"/>
      <c r="C66" s="19">
        <f>C64+C65</f>
        <v>730000</v>
      </c>
      <c r="D66" s="19">
        <f>D64+D65</f>
        <v>21000</v>
      </c>
      <c r="E66" s="20">
        <f t="shared" si="2"/>
        <v>2.8767123287671232</v>
      </c>
      <c r="F66" s="19">
        <f>F64+F65</f>
        <v>0</v>
      </c>
      <c r="G66" s="19">
        <f>G64+G65</f>
        <v>0</v>
      </c>
      <c r="H66" s="21">
        <v>0</v>
      </c>
    </row>
    <row r="67" spans="1:8" s="3" customFormat="1" x14ac:dyDescent="0.2">
      <c r="A67" s="43" t="s">
        <v>63</v>
      </c>
      <c r="B67" s="44"/>
      <c r="C67" s="44"/>
      <c r="D67" s="44"/>
      <c r="E67" s="44"/>
      <c r="F67" s="44"/>
      <c r="G67" s="44"/>
      <c r="H67" s="45"/>
    </row>
    <row r="68" spans="1:8" ht="38.25" x14ac:dyDescent="0.2">
      <c r="A68" s="27" t="s">
        <v>59</v>
      </c>
      <c r="B68" s="18" t="s">
        <v>36</v>
      </c>
      <c r="C68" s="15">
        <v>1000000</v>
      </c>
      <c r="D68" s="15">
        <v>0</v>
      </c>
      <c r="E68" s="16">
        <f t="shared" ref="E68:E79" si="10">D68/C68*100</f>
        <v>0</v>
      </c>
      <c r="F68" s="15">
        <v>0</v>
      </c>
      <c r="G68" s="15">
        <v>0</v>
      </c>
      <c r="H68" s="17">
        <v>0</v>
      </c>
    </row>
    <row r="69" spans="1:8" ht="102" x14ac:dyDescent="0.2">
      <c r="A69" s="13" t="s">
        <v>30</v>
      </c>
      <c r="B69" s="18" t="s">
        <v>36</v>
      </c>
      <c r="C69" s="15">
        <v>880700</v>
      </c>
      <c r="D69" s="15">
        <v>0</v>
      </c>
      <c r="E69" s="16">
        <f t="shared" si="10"/>
        <v>0</v>
      </c>
      <c r="F69" s="15">
        <v>0</v>
      </c>
      <c r="G69" s="15">
        <v>0</v>
      </c>
      <c r="H69" s="17">
        <v>0</v>
      </c>
    </row>
    <row r="70" spans="1:8" ht="76.5" x14ac:dyDescent="0.2">
      <c r="A70" s="13" t="s">
        <v>58</v>
      </c>
      <c r="B70" s="18" t="s">
        <v>36</v>
      </c>
      <c r="C70" s="15">
        <v>12650000</v>
      </c>
      <c r="D70" s="15">
        <v>0</v>
      </c>
      <c r="E70" s="16">
        <f t="shared" ref="E70" si="11">D70/C70*100</f>
        <v>0</v>
      </c>
      <c r="F70" s="15">
        <v>0</v>
      </c>
      <c r="G70" s="15">
        <v>0</v>
      </c>
      <c r="H70" s="17">
        <v>0</v>
      </c>
    </row>
    <row r="71" spans="1:8" ht="15" customHeight="1" x14ac:dyDescent="0.2">
      <c r="A71" s="53" t="s">
        <v>31</v>
      </c>
      <c r="B71" s="18" t="s">
        <v>0</v>
      </c>
      <c r="C71" s="15">
        <f>SUM(C72:C74)</f>
        <v>9932700</v>
      </c>
      <c r="D71" s="15">
        <f>SUM(D72:D74)</f>
        <v>121668.18</v>
      </c>
      <c r="E71" s="16">
        <f t="shared" si="10"/>
        <v>1.2249255489443955</v>
      </c>
      <c r="F71" s="15">
        <f>SUM(F73:F74)</f>
        <v>0</v>
      </c>
      <c r="G71" s="15">
        <f>SUM(G73:G74)</f>
        <v>0</v>
      </c>
      <c r="H71" s="15">
        <f t="shared" ref="H71" si="12">SUM(H73:H74)</f>
        <v>0</v>
      </c>
    </row>
    <row r="72" spans="1:8" ht="25.5" x14ac:dyDescent="0.2">
      <c r="A72" s="54"/>
      <c r="B72" s="32" t="s">
        <v>36</v>
      </c>
      <c r="C72" s="15">
        <v>9000000</v>
      </c>
      <c r="D72" s="15">
        <v>0</v>
      </c>
      <c r="E72" s="16">
        <f t="shared" si="10"/>
        <v>0</v>
      </c>
      <c r="F72" s="15">
        <v>0</v>
      </c>
      <c r="G72" s="15">
        <v>0</v>
      </c>
      <c r="H72" s="15">
        <v>0</v>
      </c>
    </row>
    <row r="73" spans="1:8" ht="89.25" customHeight="1" x14ac:dyDescent="0.2">
      <c r="A73" s="54"/>
      <c r="B73" s="18" t="s">
        <v>43</v>
      </c>
      <c r="C73" s="15">
        <v>843800</v>
      </c>
      <c r="D73" s="15">
        <v>99168.18</v>
      </c>
      <c r="E73" s="16">
        <f t="shared" si="10"/>
        <v>11.752569329224933</v>
      </c>
      <c r="F73" s="15">
        <v>0</v>
      </c>
      <c r="G73" s="15">
        <v>0</v>
      </c>
      <c r="H73" s="17">
        <v>0</v>
      </c>
    </row>
    <row r="74" spans="1:8" ht="38.25" x14ac:dyDescent="0.2">
      <c r="A74" s="55"/>
      <c r="B74" s="18" t="s">
        <v>35</v>
      </c>
      <c r="C74" s="15">
        <v>88900</v>
      </c>
      <c r="D74" s="15">
        <v>22500</v>
      </c>
      <c r="E74" s="16">
        <f t="shared" si="10"/>
        <v>25.309336332958381</v>
      </c>
      <c r="F74" s="15">
        <v>0</v>
      </c>
      <c r="G74" s="15">
        <v>0</v>
      </c>
      <c r="H74" s="17">
        <v>0</v>
      </c>
    </row>
    <row r="75" spans="1:8" ht="15" customHeight="1" x14ac:dyDescent="0.2">
      <c r="A75" s="37" t="s">
        <v>32</v>
      </c>
      <c r="B75" s="18" t="s">
        <v>56</v>
      </c>
      <c r="C75" s="15">
        <f>C76+C77</f>
        <v>2040000</v>
      </c>
      <c r="D75" s="15">
        <f t="shared" ref="D75:H75" si="13">D76+D77</f>
        <v>264053.94</v>
      </c>
      <c r="E75" s="15">
        <f t="shared" si="13"/>
        <v>13.071977227722773</v>
      </c>
      <c r="F75" s="15">
        <f t="shared" si="13"/>
        <v>0</v>
      </c>
      <c r="G75" s="15">
        <f t="shared" si="13"/>
        <v>0</v>
      </c>
      <c r="H75" s="15">
        <f t="shared" si="13"/>
        <v>0</v>
      </c>
    </row>
    <row r="76" spans="1:8" ht="38.25" customHeight="1" x14ac:dyDescent="0.2">
      <c r="A76" s="38"/>
      <c r="B76" s="18" t="s">
        <v>36</v>
      </c>
      <c r="C76" s="15">
        <v>2020000</v>
      </c>
      <c r="D76" s="15">
        <v>264053.94</v>
      </c>
      <c r="E76" s="16">
        <f t="shared" si="10"/>
        <v>13.071977227722773</v>
      </c>
      <c r="F76" s="15">
        <v>0</v>
      </c>
      <c r="G76" s="15">
        <v>0</v>
      </c>
      <c r="H76" s="17">
        <v>0</v>
      </c>
    </row>
    <row r="77" spans="1:8" ht="36.75" customHeight="1" x14ac:dyDescent="0.2">
      <c r="A77" s="39"/>
      <c r="B77" s="18" t="s">
        <v>35</v>
      </c>
      <c r="C77" s="15">
        <v>20000</v>
      </c>
      <c r="D77" s="15">
        <v>0</v>
      </c>
      <c r="E77" s="16">
        <f t="shared" si="10"/>
        <v>0</v>
      </c>
      <c r="F77" s="15">
        <v>0</v>
      </c>
      <c r="G77" s="15">
        <v>0</v>
      </c>
      <c r="H77" s="17">
        <v>0</v>
      </c>
    </row>
    <row r="78" spans="1:8" ht="153" x14ac:dyDescent="0.2">
      <c r="A78" s="25" t="s">
        <v>51</v>
      </c>
      <c r="B78" s="18" t="s">
        <v>36</v>
      </c>
      <c r="C78" s="15">
        <v>11373200</v>
      </c>
      <c r="D78" s="15">
        <v>11925</v>
      </c>
      <c r="E78" s="16">
        <f t="shared" si="10"/>
        <v>0.10485175676150953</v>
      </c>
      <c r="F78" s="15">
        <v>7637000</v>
      </c>
      <c r="G78" s="15">
        <v>0</v>
      </c>
      <c r="H78" s="17">
        <f>G78/F78*100</f>
        <v>0</v>
      </c>
    </row>
    <row r="79" spans="1:8" s="3" customFormat="1" x14ac:dyDescent="0.2">
      <c r="A79" s="46" t="s">
        <v>39</v>
      </c>
      <c r="B79" s="47"/>
      <c r="C79" s="19">
        <f>C68+C69+C71+C75+C78+C70</f>
        <v>37876600</v>
      </c>
      <c r="D79" s="19">
        <f>D68+D69+D71+D75+D78+D70</f>
        <v>397647.12</v>
      </c>
      <c r="E79" s="20">
        <f t="shared" si="10"/>
        <v>1.0498490360803241</v>
      </c>
      <c r="F79" s="19">
        <f>F68+F69+F71+F75+F78+F70</f>
        <v>7637000</v>
      </c>
      <c r="G79" s="19">
        <f>G68+G69+G71+G75+G78+G70</f>
        <v>0</v>
      </c>
      <c r="H79" s="19">
        <f>G79/F79*100</f>
        <v>0</v>
      </c>
    </row>
    <row r="80" spans="1:8" s="3" customFormat="1" ht="28.5" customHeight="1" x14ac:dyDescent="0.2">
      <c r="A80" s="43" t="s">
        <v>46</v>
      </c>
      <c r="B80" s="44"/>
      <c r="C80" s="44"/>
      <c r="D80" s="44"/>
      <c r="E80" s="44"/>
      <c r="F80" s="44"/>
      <c r="G80" s="44"/>
      <c r="H80" s="45"/>
    </row>
    <row r="81" spans="1:8" s="3" customFormat="1" ht="51" x14ac:dyDescent="0.2">
      <c r="A81" s="13" t="s">
        <v>47</v>
      </c>
      <c r="B81" s="13" t="s">
        <v>50</v>
      </c>
      <c r="C81" s="15">
        <v>16997900</v>
      </c>
      <c r="D81" s="15">
        <v>4253900</v>
      </c>
      <c r="E81" s="16">
        <f>D81/C81*100</f>
        <v>25.026032627559875</v>
      </c>
      <c r="F81" s="15">
        <v>0</v>
      </c>
      <c r="G81" s="15">
        <v>0</v>
      </c>
      <c r="H81" s="17">
        <v>0</v>
      </c>
    </row>
    <row r="82" spans="1:8" s="3" customFormat="1" ht="51" x14ac:dyDescent="0.2">
      <c r="A82" s="13" t="s">
        <v>48</v>
      </c>
      <c r="B82" s="18" t="s">
        <v>36</v>
      </c>
      <c r="C82" s="15">
        <v>81700</v>
      </c>
      <c r="D82" s="15">
        <v>0</v>
      </c>
      <c r="E82" s="16">
        <f t="shared" ref="E82:E84" si="14">D82/C82*100</f>
        <v>0</v>
      </c>
      <c r="F82" s="15">
        <v>0</v>
      </c>
      <c r="G82" s="15">
        <v>0</v>
      </c>
      <c r="H82" s="17">
        <v>0</v>
      </c>
    </row>
    <row r="83" spans="1:8" s="3" customFormat="1" ht="102" x14ac:dyDescent="0.2">
      <c r="A83" s="13" t="s">
        <v>49</v>
      </c>
      <c r="B83" s="13" t="s">
        <v>50</v>
      </c>
      <c r="C83" s="15">
        <v>27712100</v>
      </c>
      <c r="D83" s="15">
        <v>5400215.1600000001</v>
      </c>
      <c r="E83" s="16">
        <f t="shared" si="14"/>
        <v>19.486849282443412</v>
      </c>
      <c r="F83" s="15">
        <v>0</v>
      </c>
      <c r="G83" s="15">
        <v>0</v>
      </c>
      <c r="H83" s="17">
        <v>0</v>
      </c>
    </row>
    <row r="84" spans="1:8" s="3" customFormat="1" x14ac:dyDescent="0.2">
      <c r="A84" s="46" t="s">
        <v>39</v>
      </c>
      <c r="B84" s="47"/>
      <c r="C84" s="19">
        <f>SUM(C81:C83)</f>
        <v>44791700</v>
      </c>
      <c r="D84" s="19">
        <f>SUM(D81:D83)</f>
        <v>9654115.1600000001</v>
      </c>
      <c r="E84" s="20">
        <f t="shared" si="14"/>
        <v>21.55335734075733</v>
      </c>
      <c r="F84" s="19">
        <f t="shared" ref="F84:G84" si="15">SUM(F81:F83)</f>
        <v>0</v>
      </c>
      <c r="G84" s="19">
        <f t="shared" si="15"/>
        <v>0</v>
      </c>
      <c r="H84" s="21">
        <v>0</v>
      </c>
    </row>
    <row r="85" spans="1:8" s="3" customFormat="1" ht="27" customHeight="1" x14ac:dyDescent="0.2">
      <c r="A85" s="43" t="s">
        <v>65</v>
      </c>
      <c r="B85" s="44"/>
      <c r="C85" s="44"/>
      <c r="D85" s="44"/>
      <c r="E85" s="44"/>
      <c r="F85" s="44"/>
      <c r="G85" s="44"/>
      <c r="H85" s="45"/>
    </row>
    <row r="86" spans="1:8" s="3" customFormat="1" ht="25.5" x14ac:dyDescent="0.2">
      <c r="A86" s="22" t="s">
        <v>2</v>
      </c>
      <c r="B86" s="13" t="s">
        <v>0</v>
      </c>
      <c r="C86" s="15">
        <f>C87</f>
        <v>9634800</v>
      </c>
      <c r="D86" s="15">
        <f>D87</f>
        <v>0</v>
      </c>
      <c r="E86" s="16">
        <f t="shared" ref="E86:E88" si="16">D86/C86*100</f>
        <v>0</v>
      </c>
      <c r="F86" s="15">
        <f>F87</f>
        <v>6648000</v>
      </c>
      <c r="G86" s="15">
        <f>G87</f>
        <v>0</v>
      </c>
      <c r="H86" s="17">
        <f>G86/F86*100</f>
        <v>0</v>
      </c>
    </row>
    <row r="87" spans="1:8" s="3" customFormat="1" ht="25.5" x14ac:dyDescent="0.2">
      <c r="A87" s="22"/>
      <c r="B87" s="18" t="s">
        <v>36</v>
      </c>
      <c r="C87" s="15">
        <v>9634800</v>
      </c>
      <c r="D87" s="15">
        <v>0</v>
      </c>
      <c r="E87" s="16">
        <f t="shared" si="16"/>
        <v>0</v>
      </c>
      <c r="F87" s="15">
        <v>6648000</v>
      </c>
      <c r="G87" s="15">
        <v>0</v>
      </c>
      <c r="H87" s="17">
        <f t="shared" ref="H87:H88" si="17">G87/F87*100</f>
        <v>0</v>
      </c>
    </row>
    <row r="88" spans="1:8" s="3" customFormat="1" x14ac:dyDescent="0.2">
      <c r="A88" s="46" t="s">
        <v>39</v>
      </c>
      <c r="B88" s="47"/>
      <c r="C88" s="19">
        <f>C86</f>
        <v>9634800</v>
      </c>
      <c r="D88" s="19">
        <f t="shared" ref="D88" si="18">D86</f>
        <v>0</v>
      </c>
      <c r="E88" s="16">
        <f t="shared" si="16"/>
        <v>0</v>
      </c>
      <c r="F88" s="19">
        <f>F86</f>
        <v>6648000</v>
      </c>
      <c r="G88" s="19">
        <f>G86</f>
        <v>0</v>
      </c>
      <c r="H88" s="17">
        <f t="shared" si="17"/>
        <v>0</v>
      </c>
    </row>
    <row r="89" spans="1:8" s="3" customFormat="1" x14ac:dyDescent="0.2">
      <c r="A89" s="43" t="s">
        <v>54</v>
      </c>
      <c r="B89" s="44"/>
      <c r="C89" s="44"/>
      <c r="D89" s="44"/>
      <c r="E89" s="44"/>
      <c r="F89" s="44"/>
      <c r="G89" s="44"/>
      <c r="H89" s="45"/>
    </row>
    <row r="90" spans="1:8" s="3" customFormat="1" ht="25.5" x14ac:dyDescent="0.2">
      <c r="A90" s="22" t="s">
        <v>2</v>
      </c>
      <c r="B90" s="13" t="s">
        <v>0</v>
      </c>
      <c r="C90" s="15">
        <f>C91</f>
        <v>1542500</v>
      </c>
      <c r="D90" s="15">
        <f>D91</f>
        <v>0</v>
      </c>
      <c r="E90" s="16">
        <f t="shared" ref="E90:E92" si="19">D90/C90*100</f>
        <v>0</v>
      </c>
      <c r="F90" s="15">
        <f t="shared" ref="F90:G90" si="20">F91</f>
        <v>0</v>
      </c>
      <c r="G90" s="15">
        <f t="shared" si="20"/>
        <v>0</v>
      </c>
      <c r="H90" s="17">
        <v>0</v>
      </c>
    </row>
    <row r="91" spans="1:8" s="3" customFormat="1" ht="38.25" x14ac:dyDescent="0.2">
      <c r="A91" s="22"/>
      <c r="B91" s="18" t="s">
        <v>35</v>
      </c>
      <c r="C91" s="15">
        <v>1542500</v>
      </c>
      <c r="D91" s="15">
        <v>0</v>
      </c>
      <c r="E91" s="16">
        <f t="shared" si="19"/>
        <v>0</v>
      </c>
      <c r="F91" s="15">
        <v>0</v>
      </c>
      <c r="G91" s="15">
        <v>0</v>
      </c>
      <c r="H91" s="17">
        <v>0</v>
      </c>
    </row>
    <row r="92" spans="1:8" s="3" customFormat="1" x14ac:dyDescent="0.2">
      <c r="A92" s="46" t="s">
        <v>39</v>
      </c>
      <c r="B92" s="47"/>
      <c r="C92" s="19">
        <f>C90</f>
        <v>1542500</v>
      </c>
      <c r="D92" s="19">
        <f t="shared" ref="D92" si="21">D90</f>
        <v>0</v>
      </c>
      <c r="E92" s="16">
        <f t="shared" si="19"/>
        <v>0</v>
      </c>
      <c r="F92" s="19">
        <f>F90</f>
        <v>0</v>
      </c>
      <c r="G92" s="19">
        <f>G90</f>
        <v>0</v>
      </c>
      <c r="H92" s="17">
        <v>0</v>
      </c>
    </row>
    <row r="93" spans="1:8" s="3" customFormat="1" ht="27" customHeight="1" x14ac:dyDescent="0.2">
      <c r="A93" s="43" t="s">
        <v>64</v>
      </c>
      <c r="B93" s="44"/>
      <c r="C93" s="44"/>
      <c r="D93" s="44"/>
      <c r="E93" s="44"/>
      <c r="F93" s="44"/>
      <c r="G93" s="44"/>
      <c r="H93" s="45"/>
    </row>
    <row r="94" spans="1:8" s="3" customFormat="1" ht="25.5" x14ac:dyDescent="0.2">
      <c r="A94" s="22" t="s">
        <v>2</v>
      </c>
      <c r="B94" s="13" t="s">
        <v>0</v>
      </c>
      <c r="C94" s="15">
        <f>C95</f>
        <v>200000</v>
      </c>
      <c r="D94" s="15">
        <f>D95</f>
        <v>0</v>
      </c>
      <c r="E94" s="16">
        <f t="shared" ref="E94:E96" si="22">D94/C94*100</f>
        <v>0</v>
      </c>
      <c r="F94" s="15">
        <f t="shared" ref="F94:G94" si="23">F95</f>
        <v>0</v>
      </c>
      <c r="G94" s="15">
        <f t="shared" si="23"/>
        <v>0</v>
      </c>
      <c r="H94" s="17">
        <v>0</v>
      </c>
    </row>
    <row r="95" spans="1:8" s="3" customFormat="1" ht="25.5" x14ac:dyDescent="0.2">
      <c r="A95" s="22"/>
      <c r="B95" s="32" t="s">
        <v>36</v>
      </c>
      <c r="C95" s="15">
        <v>200000</v>
      </c>
      <c r="D95" s="15">
        <v>0</v>
      </c>
      <c r="E95" s="16">
        <f t="shared" si="22"/>
        <v>0</v>
      </c>
      <c r="F95" s="15">
        <v>0</v>
      </c>
      <c r="G95" s="15">
        <v>0</v>
      </c>
      <c r="H95" s="17">
        <v>0</v>
      </c>
    </row>
    <row r="96" spans="1:8" s="3" customFormat="1" x14ac:dyDescent="0.2">
      <c r="A96" s="46" t="s">
        <v>39</v>
      </c>
      <c r="B96" s="47"/>
      <c r="C96" s="19">
        <f>C94</f>
        <v>200000</v>
      </c>
      <c r="D96" s="19">
        <f t="shared" ref="D96" si="24">D94</f>
        <v>0</v>
      </c>
      <c r="E96" s="16">
        <f t="shared" si="22"/>
        <v>0</v>
      </c>
      <c r="F96" s="19">
        <f>F94</f>
        <v>0</v>
      </c>
      <c r="G96" s="19">
        <f>G94</f>
        <v>0</v>
      </c>
      <c r="H96" s="17">
        <v>0</v>
      </c>
    </row>
    <row r="97" spans="1:8" s="3" customFormat="1" x14ac:dyDescent="0.2">
      <c r="A97" s="43" t="s">
        <v>61</v>
      </c>
      <c r="B97" s="44"/>
      <c r="C97" s="44"/>
      <c r="D97" s="44"/>
      <c r="E97" s="44"/>
      <c r="F97" s="44"/>
      <c r="G97" s="44"/>
      <c r="H97" s="45"/>
    </row>
    <row r="98" spans="1:8" s="3" customFormat="1" ht="25.5" x14ac:dyDescent="0.2">
      <c r="A98" s="22" t="s">
        <v>2</v>
      </c>
      <c r="B98" s="13" t="s">
        <v>0</v>
      </c>
      <c r="C98" s="15">
        <f>C99</f>
        <v>243000</v>
      </c>
      <c r="D98" s="15">
        <f>D99</f>
        <v>0</v>
      </c>
      <c r="E98" s="16">
        <f t="shared" ref="E98:E100" si="25">D98/C98*100</f>
        <v>0</v>
      </c>
      <c r="F98" s="15">
        <f t="shared" ref="F98:G98" si="26">F99</f>
        <v>0</v>
      </c>
      <c r="G98" s="15">
        <f t="shared" si="26"/>
        <v>0</v>
      </c>
      <c r="H98" s="17">
        <v>0</v>
      </c>
    </row>
    <row r="99" spans="1:8" s="3" customFormat="1" ht="25.5" x14ac:dyDescent="0.2">
      <c r="A99" s="22"/>
      <c r="B99" s="32" t="s">
        <v>36</v>
      </c>
      <c r="C99" s="15">
        <v>243000</v>
      </c>
      <c r="D99" s="15">
        <v>0</v>
      </c>
      <c r="E99" s="16">
        <f t="shared" si="25"/>
        <v>0</v>
      </c>
      <c r="F99" s="15">
        <v>0</v>
      </c>
      <c r="G99" s="15">
        <v>0</v>
      </c>
      <c r="H99" s="17">
        <v>0</v>
      </c>
    </row>
    <row r="100" spans="1:8" s="3" customFormat="1" x14ac:dyDescent="0.2">
      <c r="A100" s="46" t="s">
        <v>39</v>
      </c>
      <c r="B100" s="47"/>
      <c r="C100" s="19">
        <f>C98</f>
        <v>243000</v>
      </c>
      <c r="D100" s="19">
        <f t="shared" ref="D100" si="27">D98</f>
        <v>0</v>
      </c>
      <c r="E100" s="16">
        <f t="shared" si="25"/>
        <v>0</v>
      </c>
      <c r="F100" s="19">
        <f>F98</f>
        <v>0</v>
      </c>
      <c r="G100" s="19">
        <f>G98</f>
        <v>0</v>
      </c>
      <c r="H100" s="17">
        <v>0</v>
      </c>
    </row>
    <row r="101" spans="1:8" s="3" customFormat="1" ht="29.25" customHeight="1" x14ac:dyDescent="0.2">
      <c r="A101" s="43" t="s">
        <v>62</v>
      </c>
      <c r="B101" s="44"/>
      <c r="C101" s="44"/>
      <c r="D101" s="44"/>
      <c r="E101" s="44"/>
      <c r="F101" s="44"/>
      <c r="G101" s="44"/>
      <c r="H101" s="45"/>
    </row>
    <row r="102" spans="1:8" s="3" customFormat="1" ht="25.5" x14ac:dyDescent="0.2">
      <c r="A102" s="22" t="s">
        <v>2</v>
      </c>
      <c r="B102" s="13" t="s">
        <v>0</v>
      </c>
      <c r="C102" s="15">
        <f>C103</f>
        <v>4786600</v>
      </c>
      <c r="D102" s="15">
        <f>D103</f>
        <v>636852.65</v>
      </c>
      <c r="E102" s="16">
        <f t="shared" ref="E102:E104" si="28">D102/C102*100</f>
        <v>13.304906405381692</v>
      </c>
      <c r="F102" s="15">
        <f t="shared" ref="F102:G102" si="29">F103</f>
        <v>0</v>
      </c>
      <c r="G102" s="15">
        <f t="shared" si="29"/>
        <v>0</v>
      </c>
      <c r="H102" s="17">
        <v>0</v>
      </c>
    </row>
    <row r="103" spans="1:8" s="3" customFormat="1" ht="25.5" x14ac:dyDescent="0.2">
      <c r="A103" s="22"/>
      <c r="B103" s="32" t="s">
        <v>36</v>
      </c>
      <c r="C103" s="15">
        <v>4786600</v>
      </c>
      <c r="D103" s="15">
        <v>636852.65</v>
      </c>
      <c r="E103" s="16">
        <f t="shared" si="28"/>
        <v>13.304906405381692</v>
      </c>
      <c r="F103" s="15">
        <v>0</v>
      </c>
      <c r="G103" s="15">
        <v>0</v>
      </c>
      <c r="H103" s="17">
        <v>0</v>
      </c>
    </row>
    <row r="104" spans="1:8" s="3" customFormat="1" x14ac:dyDescent="0.2">
      <c r="A104" s="46" t="s">
        <v>39</v>
      </c>
      <c r="B104" s="47"/>
      <c r="C104" s="19">
        <f>C102</f>
        <v>4786600</v>
      </c>
      <c r="D104" s="19">
        <f t="shared" ref="D104" si="30">D102</f>
        <v>636852.65</v>
      </c>
      <c r="E104" s="16">
        <f t="shared" si="28"/>
        <v>13.304906405381692</v>
      </c>
      <c r="F104" s="19">
        <f>F102</f>
        <v>0</v>
      </c>
      <c r="G104" s="19">
        <f>G102</f>
        <v>0</v>
      </c>
      <c r="H104" s="17">
        <v>0</v>
      </c>
    </row>
    <row r="105" spans="1:8" s="3" customFormat="1" x14ac:dyDescent="0.2">
      <c r="A105" s="51" t="s">
        <v>45</v>
      </c>
      <c r="B105" s="52"/>
      <c r="C105" s="24">
        <f>C79+C66+C62+C54+C47+C39+C33+C28+C17+C12+C84+C88+C92+C96+C100+C104</f>
        <v>2662873800</v>
      </c>
      <c r="D105" s="24">
        <f>D79+D66+D62+D54+D47+D39+D33+D28+D17+D12+D84+D88+D92+D96+D100+D104</f>
        <v>541446667.05999994</v>
      </c>
      <c r="E105" s="24">
        <f>D105/C105*100</f>
        <v>20.333170391326842</v>
      </c>
      <c r="F105" s="24">
        <f>F79+F66+F62+F54+F47+F39+F33+F28+F17+F12+F84+F88+F92</f>
        <v>1685133100</v>
      </c>
      <c r="G105" s="24">
        <f>G79+G66+G62+G54+G47+G39+G33+G28+G17+G12+G84+G88+G92</f>
        <v>366926240.63</v>
      </c>
      <c r="H105" s="26">
        <f>G105/F105*100</f>
        <v>21.774318042295889</v>
      </c>
    </row>
    <row r="106" spans="1:8" ht="12.75" customHeight="1" x14ac:dyDescent="0.2">
      <c r="A106" s="5"/>
      <c r="B106" s="8"/>
      <c r="C106" s="9"/>
      <c r="D106" s="2" t="s">
        <v>53</v>
      </c>
      <c r="E106" s="2"/>
      <c r="F106" s="2"/>
      <c r="G106" s="2"/>
      <c r="H106" s="2"/>
    </row>
    <row r="107" spans="1:8" ht="1.5" customHeight="1" x14ac:dyDescent="0.2"/>
    <row r="108" spans="1:8" hidden="1" x14ac:dyDescent="0.2"/>
    <row r="109" spans="1:8" ht="27" customHeight="1" x14ac:dyDescent="0.2">
      <c r="A109" s="33" t="s">
        <v>70</v>
      </c>
      <c r="B109" s="33"/>
      <c r="G109" s="1" t="s">
        <v>69</v>
      </c>
    </row>
    <row r="112" spans="1:8" x14ac:dyDescent="0.2">
      <c r="A112" s="6" t="s">
        <v>71</v>
      </c>
    </row>
  </sheetData>
  <mergeCells count="44">
    <mergeCell ref="A104:B104"/>
    <mergeCell ref="A62:B62"/>
    <mergeCell ref="A29:H29"/>
    <mergeCell ref="A55:H55"/>
    <mergeCell ref="A63:H63"/>
    <mergeCell ref="A67:H67"/>
    <mergeCell ref="A100:B100"/>
    <mergeCell ref="A101:H101"/>
    <mergeCell ref="A28:B28"/>
    <mergeCell ref="A54:B54"/>
    <mergeCell ref="A47:B47"/>
    <mergeCell ref="A39:B39"/>
    <mergeCell ref="A40:H40"/>
    <mergeCell ref="A48:H48"/>
    <mergeCell ref="A34:H34"/>
    <mergeCell ref="A33:B33"/>
    <mergeCell ref="A89:H89"/>
    <mergeCell ref="A92:B92"/>
    <mergeCell ref="A93:H93"/>
    <mergeCell ref="A96:B96"/>
    <mergeCell ref="A97:H97"/>
    <mergeCell ref="A66:B66"/>
    <mergeCell ref="A80:H80"/>
    <mergeCell ref="A84:B84"/>
    <mergeCell ref="A85:H85"/>
    <mergeCell ref="A88:B88"/>
    <mergeCell ref="A71:A74"/>
    <mergeCell ref="A75:A77"/>
    <mergeCell ref="A109:B109"/>
    <mergeCell ref="A3:H3"/>
    <mergeCell ref="A5:A6"/>
    <mergeCell ref="A20:A22"/>
    <mergeCell ref="A8:H8"/>
    <mergeCell ref="A13:H13"/>
    <mergeCell ref="A18:H18"/>
    <mergeCell ref="A17:B17"/>
    <mergeCell ref="A12:B12"/>
    <mergeCell ref="F5:H5"/>
    <mergeCell ref="B5:B6"/>
    <mergeCell ref="C5:C6"/>
    <mergeCell ref="D5:D6"/>
    <mergeCell ref="E5:E6"/>
    <mergeCell ref="A105:B105"/>
    <mergeCell ref="A79:B79"/>
  </mergeCells>
  <pageMargins left="0.28999999999999998" right="0.38" top="1" bottom="0.74" header="0.5" footer="0.5"/>
  <pageSetup paperSize="9" scale="78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Алекс. Романовская</dc:creator>
  <cp:lastModifiedBy>Быльская Карина Юрьевна</cp:lastModifiedBy>
  <cp:lastPrinted>2024-04-16T07:50:00Z</cp:lastPrinted>
  <dcterms:created xsi:type="dcterms:W3CDTF">2015-04-23T10:41:51Z</dcterms:created>
  <dcterms:modified xsi:type="dcterms:W3CDTF">2024-04-16T07:50:58Z</dcterms:modified>
</cp:coreProperties>
</file>